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79" i="28" l="1"/>
  <c r="I73" i="28" l="1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J73" i="28" l="1"/>
  <c r="E73" i="28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<sst xmlns="http://schemas.openxmlformats.org/spreadsheetml/2006/main" count="148" uniqueCount="94">
  <si>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</si>
  <si>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</si>
  <si>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</si>
  <si>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</si>
  <si>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</si>
  <si>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</si>
  <si>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</si>
  <si>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</si>
  <si>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</si>
  <si>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</si>
  <si>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</si>
  <si>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</si>
  <si>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</si>
  <si>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</si>
  <si>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</si>
  <si>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</si>
  <si>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</si>
  <si>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</si>
  <si>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</si>
  <si>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</si>
  <si>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</si>
  <si>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</si>
  <si>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</si>
  <si>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</si>
  <si>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</si>
  <si>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</si>
  <si>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</si>
  <si>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</si>
  <si>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</si>
  <si>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</si>
  <si>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</si>
  <si>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</si>
  <si>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</si>
  <si>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</si>
  <si>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</si>
  <si>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</si>
  <si>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</si>
  <si>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</si>
  <si>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</si>
  <si>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</si>
  <si>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</si>
  <si>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</si>
  <si>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</si>
  <si>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</si>
  <si>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</si>
  <si>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</si>
  <si>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</si>
  <si>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</si>
  <si>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</si>
  <si>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</si>
  <si>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</si>
  <si>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</si>
  <si>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</si>
  <si>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</si>
  <si>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</si>
  <si>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</si>
  <si>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</si>
  <si>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</si>
  <si>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</si>
  <si>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</si>
  <si>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</si>
  <si>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</si>
  <si>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</si>
  <si>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</si>
  <si>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</si>
  <si>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</si>
  <si>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</si>
  <si>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</si>
  <si>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</si>
  <si>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</si>
  <si>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</si>
  <si>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</si>
  <si>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</si>
  <si>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</si>
  <si>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</si>
  <si>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</si>
  <si>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</si>
  <si>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</si>
  <si>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</si>
  <si>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</si>
  <si>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</si>
  <si>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</si>
  <si>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</si>
  <si>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</si>
  <si>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</si>
  <si>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</si>
  <si>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</si>
  <si>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</si>
  <si>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</si>
  <si>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MAYO 2025</t>
  </si>
  <si>
    <t>STOCK DE DEUDA AL 31-05-2025</t>
  </si>
  <si>
    <t>(2) Los servicios de la deuda corresponden al período de Enero-Mayo 2025</t>
  </si>
  <si>
    <t>(4) El tipo de cambio utilizado para la conversión de deuda en moneda de origen extranjera a pesos corrientes es el correspondiente al cambio vendedor del Banco Nación del último día hábil del mes 31/05/2025 USD:$ 1.188</t>
  </si>
  <si>
    <t>EUR:$ 1.351,5876 KWD:$ 3.779,289.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</si>
</sst>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B1" sqref="B1:J1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89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90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3997558.5938798273</v>
      </c>
      <c r="F7" s="27"/>
      <c r="G7" s="27">
        <f>G8+G10</f>
        <v>0</v>
      </c>
      <c r="H7" s="27">
        <f>H8+H10</f>
        <v>807694.12777999998</v>
      </c>
      <c r="I7" s="27">
        <f>I8+I10</f>
        <v>141084.41059999997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870622.7805498282</v>
      </c>
      <c r="F8" s="32"/>
      <c r="G8" s="33">
        <f>SUM(G9:G9)</f>
        <v>0</v>
      </c>
      <c r="H8" s="34">
        <f>SUM(H9:H9)</f>
        <v>64971.849299999994</v>
      </c>
      <c r="I8" s="31">
        <f>SUM(I9:I9)</f>
        <v>21833.850409999995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870622.7805498282</v>
      </c>
      <c r="F9" s="37">
        <v>2030</v>
      </c>
      <c r="G9" s="36">
        <v>0</v>
      </c>
      <c r="H9" s="38">
        <v>64971.849299999994</v>
      </c>
      <c r="I9" s="36">
        <v>21833.850409999995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3126935.8133299993</v>
      </c>
      <c r="F10" s="32"/>
      <c r="G10" s="31">
        <f>SUM(G11:G22)</f>
        <v>0</v>
      </c>
      <c r="H10" s="31">
        <f>SUM(H11:H22)</f>
        <v>742722.27847999998</v>
      </c>
      <c r="I10" s="31">
        <f>SUM(I11:I22)</f>
        <v>119250.56018999999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513671.09250000009</v>
      </c>
      <c r="F11" s="37">
        <v>2026</v>
      </c>
      <c r="G11" s="36">
        <v>0</v>
      </c>
      <c r="H11" s="38">
        <v>139024.9485</v>
      </c>
      <c r="I11" s="36">
        <v>19929.801319999999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309488.12493999995</v>
      </c>
      <c r="F12" s="37">
        <v>2026</v>
      </c>
      <c r="G12" s="36">
        <v>0</v>
      </c>
      <c r="H12" s="38">
        <v>83762.881069999989</v>
      </c>
      <c r="I12" s="36">
        <v>12007.75542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264328.04750999995</v>
      </c>
      <c r="F13" s="37">
        <v>2026</v>
      </c>
      <c r="G13" s="36">
        <v>0</v>
      </c>
      <c r="H13" s="38">
        <v>71540.317789999986</v>
      </c>
      <c r="I13" s="36">
        <v>10255.600410000001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450852.93125000002</v>
      </c>
      <c r="F14" s="37">
        <v>2026</v>
      </c>
      <c r="G14" s="36">
        <v>0</v>
      </c>
      <c r="H14" s="38">
        <v>122023.22935999998</v>
      </c>
      <c r="I14" s="36">
        <v>17492.534589999999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249039.66521000001</v>
      </c>
      <c r="F15" s="37">
        <v>2026</v>
      </c>
      <c r="G15" s="36">
        <v>0</v>
      </c>
      <c r="H15" s="38">
        <v>67402.521059999999</v>
      </c>
      <c r="I15" s="36">
        <v>9662.4301500000001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468080.48189999996</v>
      </c>
      <c r="F16" s="37">
        <v>2026</v>
      </c>
      <c r="G16" s="36">
        <v>0</v>
      </c>
      <c r="H16" s="38">
        <v>99145.456800000014</v>
      </c>
      <c r="I16" s="36">
        <v>17626.910110000001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113853.88619</v>
      </c>
      <c r="F17" s="37">
        <v>2027</v>
      </c>
      <c r="G17" s="36">
        <v>0</v>
      </c>
      <c r="H17" s="38">
        <v>20543.016589999999</v>
      </c>
      <c r="I17" s="36">
        <v>4207.6771600000002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92538.562789999996</v>
      </c>
      <c r="F18" s="37">
        <v>2027</v>
      </c>
      <c r="G18" s="36">
        <v>0</v>
      </c>
      <c r="H18" s="38">
        <v>16697.025419999998</v>
      </c>
      <c r="I18" s="36">
        <v>3419.93066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168265.79022</v>
      </c>
      <c r="F19" s="37">
        <v>2027</v>
      </c>
      <c r="G19" s="36">
        <v>0</v>
      </c>
      <c r="H19" s="38">
        <v>30360.728429999999</v>
      </c>
      <c r="I19" s="36">
        <v>6218.5678699999989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124758.39564999999</v>
      </c>
      <c r="F20" s="37">
        <v>2027</v>
      </c>
      <c r="G20" s="36">
        <v>0</v>
      </c>
      <c r="H20" s="38">
        <v>22510.551700000004</v>
      </c>
      <c r="I20" s="36">
        <v>4610.6731300000001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366300.95718000003</v>
      </c>
      <c r="F21" s="37">
        <v>2027</v>
      </c>
      <c r="G21" s="36">
        <v>0</v>
      </c>
      <c r="H21" s="38">
        <v>66092.839600000007</v>
      </c>
      <c r="I21" s="36">
        <v>13537.31717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5757.87799</v>
      </c>
      <c r="F22" s="37">
        <v>2026</v>
      </c>
      <c r="G22" s="36">
        <v>0</v>
      </c>
      <c r="H22" s="38">
        <v>3618.7621600000002</v>
      </c>
      <c r="I22" s="36">
        <v>281.36220000000003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296632084.07448006</v>
      </c>
      <c r="F23" s="40"/>
      <c r="G23" s="27">
        <f>G24+G31+G37</f>
        <v>3809188.8163299994</v>
      </c>
      <c r="H23" s="41">
        <f>H24+H31+H37</f>
        <v>20639385.931899998</v>
      </c>
      <c r="I23" s="27">
        <f>I24+I31+I37</f>
        <v>4649645.8691762947</v>
      </c>
      <c r="J23" s="27">
        <f>J24+J31+J37</f>
        <v>67830.945043705695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55096328.687399998</v>
      </c>
      <c r="F24" s="42"/>
      <c r="G24" s="33">
        <f>SUM(G25:G30)</f>
        <v>3809188.8163299994</v>
      </c>
      <c r="H24" s="34">
        <f>SUM(H25:H30)</f>
        <v>2303925.24193</v>
      </c>
      <c r="I24" s="34">
        <f>SUM(I25:I30)</f>
        <v>1233253.3435762944</v>
      </c>
      <c r="J24" s="34">
        <f>SUM(J25:J30)</f>
        <v>4447.3162137057025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336270.39731999999</v>
      </c>
      <c r="F25" s="44">
        <v>2025</v>
      </c>
      <c r="G25" s="36">
        <v>0</v>
      </c>
      <c r="H25" s="39">
        <v>301324.41204999998</v>
      </c>
      <c r="I25" s="39">
        <v>7330.0155759382606</v>
      </c>
      <c r="J25" s="39">
        <v>4369.4848240617403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17362.501199999999</v>
      </c>
      <c r="F26" s="44">
        <v>2025</v>
      </c>
      <c r="G26" s="36">
        <v>0</v>
      </c>
      <c r="H26" s="39">
        <v>15469.59496</v>
      </c>
      <c r="I26" s="39">
        <v>311.32560035603802</v>
      </c>
      <c r="J26" s="39">
        <v>77.831389643961984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35654109.780960001</v>
      </c>
      <c r="F27" s="44">
        <v>2035</v>
      </c>
      <c r="G27" s="36">
        <v>2772979.2026499994</v>
      </c>
      <c r="H27" s="39">
        <v>1348113.9671</v>
      </c>
      <c r="I27" s="39">
        <v>796730.49445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15331123.688760001</v>
      </c>
      <c r="F28" s="44">
        <v>2036</v>
      </c>
      <c r="G28" s="36">
        <v>1036209.61368</v>
      </c>
      <c r="H28" s="39">
        <v>580025.52851999993</v>
      </c>
      <c r="I28" s="39">
        <v>369830.42625000002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2036576.2586400001</v>
      </c>
      <c r="F29" s="44">
        <v>2042</v>
      </c>
      <c r="G29" s="36">
        <v>0</v>
      </c>
      <c r="H29" s="39">
        <v>58991.739299999994</v>
      </c>
      <c r="I29" s="39">
        <v>59051.081700000002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1720886.0605200001</v>
      </c>
      <c r="F30" s="44">
        <v>2036</v>
      </c>
      <c r="G30" s="36">
        <v>0</v>
      </c>
      <c r="H30" s="39">
        <v>0</v>
      </c>
      <c r="I30" s="39">
        <v>0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64855385.741520002</v>
      </c>
      <c r="F31" s="42"/>
      <c r="G31" s="31">
        <f>SUM(G32:G36)</f>
        <v>0</v>
      </c>
      <c r="H31" s="34">
        <f>SUM(H32:H36)</f>
        <v>1259177.0811999999</v>
      </c>
      <c r="I31" s="31">
        <f>SUM(I32:I36)</f>
        <v>1669008.85797</v>
      </c>
      <c r="J31" s="31">
        <f>SUM(J32:J36)</f>
        <v>11268.316079999999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9768340.9533600006</v>
      </c>
      <c r="F32" s="44">
        <v>2038</v>
      </c>
      <c r="G32" s="36">
        <v>0</v>
      </c>
      <c r="H32" s="39">
        <v>360756.97980000003</v>
      </c>
      <c r="I32" s="36">
        <v>277301.44287999999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1108747.8903599998</v>
      </c>
      <c r="F33" s="44">
        <v>2046</v>
      </c>
      <c r="G33" s="36">
        <v>0</v>
      </c>
      <c r="H33" s="39">
        <v>0</v>
      </c>
      <c r="I33" s="36">
        <v>0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13431839.754959999</v>
      </c>
      <c r="F34" s="44">
        <v>2037</v>
      </c>
      <c r="G34" s="36">
        <v>0</v>
      </c>
      <c r="H34" s="39">
        <v>0</v>
      </c>
      <c r="I34" s="36">
        <v>428824.14383999998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13651708.617360001</v>
      </c>
      <c r="F35" s="44">
        <v>2050</v>
      </c>
      <c r="G35" s="36">
        <v>0</v>
      </c>
      <c r="H35" s="39">
        <v>0</v>
      </c>
      <c r="I35" s="36">
        <v>381797.62408000004</v>
      </c>
      <c r="J35" s="36">
        <v>11268.316079999999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26894748.525479998</v>
      </c>
      <c r="F36" s="44">
        <v>2038</v>
      </c>
      <c r="G36" s="36">
        <v>0</v>
      </c>
      <c r="H36" s="39">
        <v>898420.10139999993</v>
      </c>
      <c r="I36" s="36">
        <v>581085.64717000001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176680369.64556003</v>
      </c>
      <c r="F37" s="42"/>
      <c r="G37" s="31">
        <f t="shared" ref="G37:J37" si="0">SUM(G38:G42)</f>
        <v>0</v>
      </c>
      <c r="H37" s="34">
        <f t="shared" si="0"/>
        <v>17076283.608769998</v>
      </c>
      <c r="I37" s="34">
        <f t="shared" si="0"/>
        <v>1747383.66763</v>
      </c>
      <c r="J37" s="34">
        <f t="shared" si="0"/>
        <v>52115.312749999997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22638000.005280003</v>
      </c>
      <c r="F38" s="44">
        <v>2028</v>
      </c>
      <c r="G38" s="36">
        <v>0</v>
      </c>
      <c r="H38" s="39">
        <v>2867861.1087699998</v>
      </c>
      <c r="I38" s="36">
        <v>890115.64534000005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89100000</v>
      </c>
      <c r="F39" s="44">
        <v>2036</v>
      </c>
      <c r="G39" s="36">
        <v>0</v>
      </c>
      <c r="H39" s="39">
        <v>0</v>
      </c>
      <c r="I39" s="36">
        <v>0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0</v>
      </c>
      <c r="F40" s="44">
        <v>2025</v>
      </c>
      <c r="G40" s="36">
        <v>0</v>
      </c>
      <c r="H40" s="39">
        <v>9487395</v>
      </c>
      <c r="I40" s="36">
        <v>429146.72719707293</v>
      </c>
      <c r="J40" s="36">
        <v>29050.575672927098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4971780</v>
      </c>
      <c r="F41" s="44">
        <v>2025</v>
      </c>
      <c r="G41" s="36">
        <v>0</v>
      </c>
      <c r="H41" s="39">
        <v>4721027.5</v>
      </c>
      <c r="I41" s="36">
        <v>428121.29509292712</v>
      </c>
      <c r="J41" s="36">
        <v>23064.737077072903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59970589.640280008</v>
      </c>
      <c r="F42" s="44">
        <v>2036</v>
      </c>
      <c r="G42" s="47">
        <v>0</v>
      </c>
      <c r="H42" s="39">
        <v>0</v>
      </c>
      <c r="I42" s="36">
        <v>0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221523542.57321337</v>
      </c>
      <c r="F44" s="40"/>
      <c r="G44" s="27">
        <f>G45+G48+G51+G52+G53+G54+G55+G56</f>
        <v>3068610.7627600003</v>
      </c>
      <c r="H44" s="27">
        <f>H45+H48+H51+H52+H53+H54+H55+H56</f>
        <v>14545878.33179</v>
      </c>
      <c r="I44" s="27">
        <f>I45+I48+I51+I52+I53+I54+I55+I56</f>
        <v>2165421.6162799997</v>
      </c>
      <c r="J44" s="27">
        <f>J45+J48+J51+J52+J53+J54+J55+J56</f>
        <v>0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30376832.111999996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11655705.6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18721126.511999998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11497885.739999998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795150.97199999995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10702734.767999999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9018705.4916555528</v>
      </c>
      <c r="F51" s="44">
        <v>2026</v>
      </c>
      <c r="G51" s="36">
        <v>0</v>
      </c>
      <c r="H51" s="39">
        <v>2465006.59767</v>
      </c>
      <c r="I51" s="36">
        <v>68540.694390000004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6190644.8408761434</v>
      </c>
      <c r="F52" s="44">
        <v>2030</v>
      </c>
      <c r="G52" s="36">
        <v>0</v>
      </c>
      <c r="H52" s="39">
        <v>596128.57441</v>
      </c>
      <c r="I52" s="36">
        <v>77477.667690000002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51793822.67999544</v>
      </c>
      <c r="F53" s="44">
        <v>2030</v>
      </c>
      <c r="G53" s="36">
        <v>0</v>
      </c>
      <c r="H53" s="39">
        <v>5157452.8473900007</v>
      </c>
      <c r="I53" s="36">
        <v>503236.31208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53857883.815697022</v>
      </c>
      <c r="F54" s="44">
        <v>2031</v>
      </c>
      <c r="G54" s="36">
        <v>0</v>
      </c>
      <c r="H54" s="39">
        <v>4919441.2597399997</v>
      </c>
      <c r="I54" s="36">
        <v>642059.84323</v>
      </c>
      <c r="J54" s="36">
        <v>0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51020401.488662131</v>
      </c>
      <c r="F55" s="44">
        <v>2043</v>
      </c>
      <c r="G55" s="36">
        <v>0</v>
      </c>
      <c r="H55" s="39">
        <v>1407849.0525799999</v>
      </c>
      <c r="I55" s="36">
        <v>781852.66037000006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7767366.4043270908</v>
      </c>
      <c r="F56" s="44">
        <v>2042</v>
      </c>
      <c r="G56" s="36">
        <v>3068610.7627600003</v>
      </c>
      <c r="H56" s="39">
        <v>0</v>
      </c>
      <c r="I56" s="36">
        <v>92254.438519999996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66200440.042440005</v>
      </c>
      <c r="F59" s="40"/>
      <c r="G59" s="27">
        <f>G60+G62+G63</f>
        <v>0</v>
      </c>
      <c r="H59" s="41">
        <f>H60+H62+H63</f>
        <v>4824436.3688900005</v>
      </c>
      <c r="I59" s="27">
        <f>I60+I62+I63</f>
        <v>1924015.7557300001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66200440.042440005</v>
      </c>
      <c r="F60" s="32"/>
      <c r="G60" s="31">
        <f>SUM(G61:G61)</f>
        <v>0</v>
      </c>
      <c r="H60" s="34">
        <f>SUM(H61:H61)</f>
        <v>4824436.3688900005</v>
      </c>
      <c r="I60" s="31">
        <f>SUM(I61:I61)</f>
        <v>1924015.7557300001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66200440.042440005</v>
      </c>
      <c r="F61" s="37">
        <v>2031</v>
      </c>
      <c r="G61" s="36">
        <v>0</v>
      </c>
      <c r="H61" s="39">
        <v>4824436.3688900005</v>
      </c>
      <c r="I61" s="36">
        <v>1924015.7557300001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898.63125558045897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898.63125558045897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1842912908.8287067</v>
      </c>
      <c r="F66" s="40"/>
      <c r="G66" s="27">
        <f>SUM(G67,G73)</f>
        <v>0</v>
      </c>
      <c r="H66" s="41">
        <f>SUM(H67,H73)</f>
        <v>20871093.75</v>
      </c>
      <c r="I66" s="27">
        <f>SUM(I67,I73)</f>
        <v>44528556.223092191</v>
      </c>
      <c r="J66" s="27">
        <f>SUM(J67,J73)</f>
        <v>36094.376068922</v>
      </c>
    </row>
    <row r="67" spans="2:11" s="3" customFormat="1" ht="12.75" customHeight="1">
      <c r="B67" s="28" t="s">
        <v>30</v>
      </c>
      <c r="C67" s="29"/>
      <c r="D67" s="30"/>
      <c r="E67" s="34">
        <f>E68+E72</f>
        <v>401832158.64105475</v>
      </c>
      <c r="F67" s="33"/>
      <c r="G67" s="49">
        <f>G68+G72</f>
        <v>0</v>
      </c>
      <c r="H67" s="34">
        <f>H68+H72</f>
        <v>20871093.75</v>
      </c>
      <c r="I67" s="31">
        <f>I68+I72</f>
        <v>7044892.9422521992</v>
      </c>
      <c r="J67" s="31">
        <f>J68+J72</f>
        <v>35409.261968922001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401832158.64105475</v>
      </c>
      <c r="F68" s="31"/>
      <c r="G68" s="34">
        <f t="shared" ref="G68:J68" si="5">SUM(G69:G71)</f>
        <v>0</v>
      </c>
      <c r="H68" s="34">
        <f t="shared" si="5"/>
        <v>20871093.75</v>
      </c>
      <c r="I68" s="34">
        <f t="shared" si="5"/>
        <v>7044892.9422521992</v>
      </c>
      <c r="J68" s="34">
        <f t="shared" si="5"/>
        <v>35409.261968922001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66825000</v>
      </c>
      <c r="F69" s="37">
        <v>2026</v>
      </c>
      <c r="G69" s="39">
        <v>0</v>
      </c>
      <c r="H69" s="39">
        <v>20871093.75</v>
      </c>
      <c r="I69" s="36">
        <v>2777330.5635221992</v>
      </c>
      <c r="J69" s="36">
        <v>35409.261968922001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193092392.49697855</v>
      </c>
      <c r="F70" s="37">
        <v>2027</v>
      </c>
      <c r="G70" s="39">
        <v>0</v>
      </c>
      <c r="H70" s="39">
        <v>0</v>
      </c>
      <c r="I70" s="36">
        <v>4267562.37873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141914766.1440762</v>
      </c>
      <c r="F71" s="37">
        <v>2027</v>
      </c>
      <c r="G71" s="39">
        <v>0</v>
      </c>
      <c r="H71" s="39">
        <v>0</v>
      </c>
      <c r="I71" s="36">
        <v>0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SUM(E74:E76)</f>
        <v>1441080750.1876521</v>
      </c>
      <c r="F73" s="31"/>
      <c r="G73" s="34">
        <f>SUM(G74:G76)</f>
        <v>0</v>
      </c>
      <c r="H73" s="34">
        <f>SUM(H74:H76)</f>
        <v>0</v>
      </c>
      <c r="I73" s="34">
        <f>SUM(I74:I76)</f>
        <v>37483663.280839995</v>
      </c>
      <c r="J73" s="34">
        <f>SUM(J74:J76)</f>
        <v>685.11410000000001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285948780.28365213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613135184.90400004</v>
      </c>
      <c r="F75" s="37">
        <v>2027</v>
      </c>
      <c r="G75" s="39">
        <v>0</v>
      </c>
      <c r="H75" s="39">
        <v>0</v>
      </c>
      <c r="I75" s="36">
        <v>20991654.630099997</v>
      </c>
      <c r="J75" s="36">
        <v>344.46280000000002</v>
      </c>
      <c r="K75" s="35"/>
    </row>
    <row r="76" spans="2:11" s="3" customFormat="1" ht="12.75" customHeight="1" thickBot="1">
      <c r="B76" s="28"/>
      <c r="C76" s="29" t="s">
        <v>78</v>
      </c>
      <c r="D76" s="46" t="s">
        <v>26</v>
      </c>
      <c r="E76" s="39">
        <v>541996785</v>
      </c>
      <c r="F76" s="50">
        <v>2029</v>
      </c>
      <c r="G76" s="51">
        <v>0</v>
      </c>
      <c r="H76" s="39">
        <v>0</v>
      </c>
      <c r="I76" s="36">
        <v>16492008.650739999</v>
      </c>
      <c r="J76" s="36">
        <v>340.65129999999999</v>
      </c>
      <c r="K76" s="35"/>
    </row>
    <row r="77" spans="2:11" s="3" customFormat="1" ht="13.5" thickBot="1">
      <c r="B77" s="24" t="s">
        <v>34</v>
      </c>
      <c r="C77" s="25"/>
      <c r="D77" s="46"/>
      <c r="E77" s="52"/>
      <c r="F77" s="53"/>
      <c r="G77" s="52"/>
      <c r="H77" s="53"/>
      <c r="I77" s="52"/>
      <c r="J77" s="52"/>
    </row>
    <row r="78" spans="2:11" s="3" customFormat="1" ht="13.5" thickBot="1">
      <c r="B78" s="24" t="s">
        <v>20</v>
      </c>
      <c r="C78" s="25"/>
      <c r="D78" s="26"/>
      <c r="E78" s="36"/>
      <c r="F78" s="38"/>
      <c r="G78" s="36"/>
      <c r="H78" s="38"/>
      <c r="I78" s="36"/>
      <c r="J78" s="36"/>
    </row>
    <row r="79" spans="2:11" s="3" customFormat="1" ht="13.5" thickBot="1">
      <c r="B79" s="24" t="s">
        <v>37</v>
      </c>
      <c r="C79" s="25"/>
      <c r="D79" s="26" t="s">
        <v>21</v>
      </c>
      <c r="E79" s="27">
        <f>E66+E64+E59+E58+E57+E44+E43+E23+E7</f>
        <v>2431267432.7439756</v>
      </c>
      <c r="F79" s="40"/>
      <c r="G79" s="27">
        <f>G66+G64+G59+G58+G57+G44+G43+G23+G7</f>
        <v>6877799.5790899992</v>
      </c>
      <c r="H79" s="41">
        <f>H66+H64+H59+H58+H57+H44+H43+H23+H7</f>
        <v>61688488.510359995</v>
      </c>
      <c r="I79" s="27">
        <f>I66+I64+I59+I58+I57+I44+I43+I23+I7</f>
        <v>53408723.874878488</v>
      </c>
      <c r="J79" s="27">
        <f>J66+J64+J59+J58+J57+J44+J43+J23+J7</f>
        <v>103925.32111262769</v>
      </c>
      <c r="K79" s="54"/>
    </row>
    <row r="80" spans="2:11" s="3" customFormat="1" ht="13.5" thickBot="1">
      <c r="B80" s="24" t="s">
        <v>22</v>
      </c>
      <c r="C80" s="25"/>
      <c r="D80" s="26"/>
      <c r="E80" s="52"/>
      <c r="F80" s="53"/>
      <c r="G80" s="52"/>
      <c r="H80" s="55"/>
      <c r="I80" s="55"/>
      <c r="J80" s="55"/>
    </row>
    <row r="81" spans="2:11" s="3" customFormat="1">
      <c r="B81" s="56" t="s">
        <v>23</v>
      </c>
      <c r="C81" s="57"/>
      <c r="D81" s="30" t="s">
        <v>7</v>
      </c>
      <c r="E81" s="58"/>
      <c r="F81" s="59"/>
      <c r="G81" s="58"/>
      <c r="H81" s="60"/>
      <c r="I81" s="58"/>
      <c r="J81" s="58"/>
    </row>
    <row r="82" spans="2:11" s="3" customFormat="1">
      <c r="B82" s="61" t="s">
        <v>10</v>
      </c>
      <c r="C82" s="62"/>
      <c r="D82" s="1" t="s">
        <v>7</v>
      </c>
      <c r="E82" s="63"/>
      <c r="F82" s="64"/>
      <c r="G82" s="63"/>
      <c r="H82" s="65"/>
      <c r="I82" s="63"/>
      <c r="J82" s="63"/>
      <c r="K82" s="35"/>
    </row>
    <row r="83" spans="2:11" s="3" customFormat="1">
      <c r="B83" s="61" t="s">
        <v>24</v>
      </c>
      <c r="C83" s="62"/>
      <c r="D83" s="1" t="s">
        <v>7</v>
      </c>
      <c r="E83" s="63"/>
      <c r="F83" s="64"/>
      <c r="G83" s="63"/>
      <c r="H83" s="65"/>
      <c r="I83" s="63"/>
      <c r="J83" s="63"/>
      <c r="K83" s="66"/>
    </row>
    <row r="84" spans="2:11" s="3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7"/>
    </row>
    <row r="85" spans="2:11" s="3" customFormat="1" ht="12.75" customHeight="1">
      <c r="B85" s="29"/>
      <c r="C85" s="29"/>
      <c r="D85" s="72"/>
      <c r="E85" s="7"/>
      <c r="F85" s="7"/>
      <c r="G85" s="7"/>
      <c r="H85" s="7"/>
      <c r="I85" s="7"/>
      <c r="J85" s="7"/>
      <c r="K85" s="73"/>
    </row>
    <row r="86" spans="2:11" s="3" customFormat="1" ht="12.75" customHeight="1">
      <c r="B86" s="3" t="s">
        <v>82</v>
      </c>
      <c r="C86" s="29"/>
      <c r="D86" s="74"/>
      <c r="E86" s="35"/>
      <c r="F86" s="35"/>
      <c r="G86" s="35"/>
      <c r="H86" s="35"/>
      <c r="I86" s="35"/>
      <c r="J86" s="35"/>
    </row>
    <row r="87" spans="2:11" s="3" customFormat="1" ht="12.75" customHeight="1">
      <c r="B87" s="75" t="s">
        <v>91</v>
      </c>
    </row>
    <row r="88" spans="2:11" s="3" customFormat="1" ht="12.75" customHeight="1">
      <c r="B88" s="3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3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3" customFormat="1">
      <c r="C90" s="3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3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3" customFormat="1">
      <c r="B92" s="84"/>
      <c r="E92" s="87"/>
      <c r="F92" s="87"/>
      <c r="G92" s="87"/>
      <c r="H92" s="87"/>
      <c r="I92" s="87"/>
      <c r="J92" s="88"/>
      <c r="K92" s="80"/>
    </row>
    <row r="93" spans="2:11" s="3" customFormat="1">
      <c r="E93" s="89"/>
      <c r="F93" s="89"/>
      <c r="G93" s="89"/>
      <c r="H93" s="87"/>
      <c r="I93" s="90"/>
      <c r="J93" s="91"/>
      <c r="K93" s="80"/>
    </row>
    <row r="94" spans="2:11" s="3" customFormat="1">
      <c r="E94" s="92"/>
      <c r="F94" s="92"/>
      <c r="G94" s="92"/>
      <c r="H94" s="92"/>
      <c r="I94" s="92"/>
      <c r="J94" s="92"/>
      <c r="K94" s="80"/>
    </row>
    <row r="95" spans="2:11" s="3" customFormat="1">
      <c r="E95" s="92"/>
      <c r="F95" s="92"/>
      <c r="G95" s="92"/>
      <c r="H95" s="93"/>
      <c r="I95" s="94"/>
      <c r="J95" s="95"/>
      <c r="K95" s="80"/>
    </row>
    <row r="96" spans="2:11" s="3" customFormat="1">
      <c r="E96" s="93"/>
      <c r="F96" s="93"/>
      <c r="G96" s="93"/>
      <c r="H96" s="96"/>
      <c r="I96" s="93"/>
      <c r="J96" s="97"/>
      <c r="K96" s="90"/>
    </row>
    <row r="97" spans="5:11" s="3" customFormat="1">
      <c r="E97" s="98"/>
      <c r="F97" s="9"/>
      <c r="G97" s="9"/>
      <c r="K97" s="90"/>
    </row>
    <row r="98" spans="5:11" s="3" customFormat="1">
      <c r="E98" s="9"/>
      <c r="F98" s="9"/>
      <c r="G98" s="9"/>
    </row>
    <row r="99" spans="5:11" s="3" customFormat="1">
      <c r="E99" s="8"/>
      <c r="F99" s="8"/>
      <c r="G99" s="8"/>
    </row>
    <row r="100" spans="5:11" s="3" customFormat="1">
      <c r="E100" s="9"/>
      <c r="F100" s="9"/>
      <c r="G100" s="9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</sheetData>
  <mergeCells count="22"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  <mergeCell ref="B43:C43"/>
    <mergeCell ref="B66:C66"/>
    <mergeCell ref="B80:C80"/>
    <mergeCell ref="B77:C77"/>
    <mergeCell ref="B78:C78"/>
    <mergeCell ref="B79:C79"/>
    <mergeCell ref="B44:C44"/>
    <mergeCell ref="B64:C64"/>
    <mergeCell ref="B59:C59"/>
    <mergeCell ref="B58:C58"/>
    <mergeCell ref="B57:C57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2025-06-13T16:53:07Z</dcterms:modified>
</cp:coreProperties>
</file>